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8 AĞUSTOS\"/>
    </mc:Choice>
  </mc:AlternateContent>
  <xr:revisionPtr revIDLastSave="0" documentId="13_ncr:1_{EC866ED5-DA98-4007-A590-B6D216C9E53D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7" i="1"/>
  <c r="R14" i="1" s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<sst xmlns="http://schemas.openxmlformats.org/spreadsheetml/2006/main" count="59" uniqueCount="46">
  <si>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</si>
  <si>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</si>
  <si>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</si>
  <si>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</si>
  <si>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</si>
  <si>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</si>
  <si>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</si>
  <si>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</si>
  <si>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</si>
  <si>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</si>
  <si>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</si>
  <si>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</si>
  <si>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</si>
  <si>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</si>
  <si>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</si>
  <si>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</si>
  <si>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</si>
  <si>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</si>
  <si>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</si>
  <si>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</si>
  <si>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</si>
  <si>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</si>
  <si>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</si>
  <si>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</si>
  <si>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</si>
  <si>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</si>
  <si>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</si>
  <si>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</si>
  <si>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</si>
  <si>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</si>
  <si>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</si>
  <si>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</si>
  <si>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</si>
  <si>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</si>
  <si>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</si>
  <si>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</si>
  <si>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EGE SEFERİ</t>
  </si>
  <si>
    <t>ALİ MUSTAFA ÖZDEMİR</t>
  </si>
  <si>
    <t>KIZILTUĞ SAC İŞLERİ</t>
  </si>
  <si>
    <t>ZEŞAN YAPI MARKET</t>
  </si>
  <si>
    <t>ZİRVE ÇATI ZAFER EFE</t>
  </si>
  <si>
    <t>FATMA GÜLİZAR ERTÜRK</t>
  </si>
  <si>
    <t>MEHMET KALENDER</t>
  </si>
  <si>
    <t>HOCAOĞLU DEMİR PROFİL</t>
  </si>
  <si>
    <t>MEHMET YÖNTEM</t>
  </si>
  <si>
    <t>07,08,2023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</si>
</sst>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P9" sqref="P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44</v>
      </c>
      <c r="C2" s="39"/>
      <c r="D2" s="2" t="s">
        <v>2</v>
      </c>
      <c r="E2" s="40" t="s">
        <v>36</v>
      </c>
      <c r="F2" s="40"/>
      <c r="G2" s="40"/>
      <c r="H2" s="40"/>
      <c r="I2" s="40"/>
      <c r="J2" s="40"/>
      <c r="K2" s="3" t="s">
        <v>3</v>
      </c>
      <c r="L2" s="4">
        <f ca="1">TODAY()</f>
        <v>45147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37</v>
      </c>
      <c r="B5" s="34"/>
      <c r="C5" s="10" t="s">
        <v>45</v>
      </c>
      <c r="D5" s="11"/>
      <c r="E5" s="12">
        <v>47237</v>
      </c>
      <c r="F5" s="1"/>
      <c r="G5" s="13" t="str">
        <f t="shared" ref="G5:G6" si="0">IF(A5="","",(A5))</f>
        <v>ALİ MUSTAFA ÖZDEMİR</v>
      </c>
      <c r="H5" s="12"/>
      <c r="I5" s="12"/>
      <c r="J5" s="12"/>
      <c r="K5" s="12">
        <f>IF(G5="","",SUM(E5-H5-I5-J5))</f>
        <v>47237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 t="s">
        <v>38</v>
      </c>
      <c r="B6" s="34"/>
      <c r="C6" s="10" t="s">
        <v>45</v>
      </c>
      <c r="D6" s="11"/>
      <c r="E6" s="12">
        <v>7000</v>
      </c>
      <c r="F6" s="1"/>
      <c r="G6" s="13" t="str">
        <f t="shared" si="0"/>
        <v>KIZILTUĞ SAC İŞLERİ</v>
      </c>
      <c r="H6" s="12">
        <v>2000</v>
      </c>
      <c r="I6" s="12"/>
      <c r="J6" s="12"/>
      <c r="K6" s="12">
        <f t="shared" ref="K6:K19" si="1">IF(G6="","",SUM(E6-H6-I6-J6))</f>
        <v>5000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 t="s">
        <v>39</v>
      </c>
      <c r="B7" s="34"/>
      <c r="C7" s="10" t="s">
        <v>45</v>
      </c>
      <c r="D7" s="11"/>
      <c r="E7" s="12">
        <v>10000</v>
      </c>
      <c r="F7" s="1"/>
      <c r="G7" s="13" t="str">
        <f>IF(A7="","",(A7))</f>
        <v>ZEŞAN YAPI MARKET</v>
      </c>
      <c r="H7" s="12"/>
      <c r="I7" s="12">
        <v>10000</v>
      </c>
      <c r="J7" s="12"/>
      <c r="K7" s="12">
        <f t="shared" si="1"/>
        <v>0</v>
      </c>
      <c r="L7" s="11"/>
      <c r="M7" s="1"/>
      <c r="N7" s="28">
        <v>200</v>
      </c>
      <c r="O7" s="29"/>
      <c r="P7" s="28">
        <v>45</v>
      </c>
      <c r="Q7" s="29"/>
      <c r="R7" s="31">
        <f>N7*P7</f>
        <v>9000</v>
      </c>
      <c r="S7" s="1"/>
      <c r="T7" s="1"/>
      <c r="U7" s="1"/>
      <c r="V7" s="1"/>
      <c r="W7" s="1"/>
      <c r="X7" s="1"/>
    </row>
    <row r="8" spans="1:24" x14ac:dyDescent="0.25">
      <c r="A8" s="33" t="s">
        <v>40</v>
      </c>
      <c r="B8" s="34"/>
      <c r="C8" s="10" t="s">
        <v>45</v>
      </c>
      <c r="D8" s="11"/>
      <c r="E8" s="12">
        <v>3800</v>
      </c>
      <c r="F8" s="1"/>
      <c r="G8" s="13" t="str">
        <f t="shared" ref="G8:G19" si="2">IF(A8="","",(A8))</f>
        <v>ZİRVE ÇATI ZAFER EFE</v>
      </c>
      <c r="H8" s="12"/>
      <c r="I8" s="12">
        <v>3800</v>
      </c>
      <c r="J8" s="12"/>
      <c r="K8" s="12">
        <f t="shared" si="1"/>
        <v>0</v>
      </c>
      <c r="L8" s="11"/>
      <c r="M8" s="1"/>
      <c r="N8" s="28">
        <v>100</v>
      </c>
      <c r="O8" s="1"/>
      <c r="P8" s="28">
        <v>70</v>
      </c>
      <c r="Q8" s="1"/>
      <c r="R8" s="31">
        <f t="shared" ref="R8:R12" si="3">N8*P8</f>
        <v>7000</v>
      </c>
      <c r="S8" s="1"/>
      <c r="T8" s="1"/>
      <c r="U8" s="1"/>
      <c r="V8" s="1"/>
      <c r="W8" s="1"/>
      <c r="X8" s="1"/>
    </row>
    <row r="9" spans="1:24" x14ac:dyDescent="0.25">
      <c r="A9" s="33" t="s">
        <v>41</v>
      </c>
      <c r="B9" s="34"/>
      <c r="C9" s="10" t="s">
        <v>45</v>
      </c>
      <c r="D9" s="11"/>
      <c r="E9" s="12">
        <v>8100</v>
      </c>
      <c r="F9" s="1"/>
      <c r="G9" s="13" t="str">
        <f t="shared" si="2"/>
        <v>FATMA GÜLİZAR ERTÜRK</v>
      </c>
      <c r="H9" s="12"/>
      <c r="I9" s="12">
        <v>100</v>
      </c>
      <c r="J9" s="12"/>
      <c r="K9" s="12">
        <f t="shared" si="1"/>
        <v>8000</v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3" t="s">
        <v>42</v>
      </c>
      <c r="B10" s="34"/>
      <c r="C10" s="10" t="s">
        <v>45</v>
      </c>
      <c r="D10" s="11"/>
      <c r="E10" s="12">
        <v>41173</v>
      </c>
      <c r="F10" s="1"/>
      <c r="G10" s="13" t="str">
        <f t="shared" si="2"/>
        <v>MEHMET KALENDER</v>
      </c>
      <c r="H10" s="12"/>
      <c r="I10" s="12"/>
      <c r="J10" s="12"/>
      <c r="K10" s="12">
        <f t="shared" si="1"/>
        <v>41173</v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 t="s">
        <v>43</v>
      </c>
      <c r="B11" s="34"/>
      <c r="C11" s="10" t="s">
        <v>45</v>
      </c>
      <c r="D11" s="11"/>
      <c r="E11" s="12">
        <v>44220</v>
      </c>
      <c r="F11" s="1"/>
      <c r="G11" s="13" t="str">
        <f t="shared" si="2"/>
        <v>HOCAOĞLU DEMİR PROFİL</v>
      </c>
      <c r="H11" s="12">
        <v>9720</v>
      </c>
      <c r="I11" s="12">
        <v>34500</v>
      </c>
      <c r="J11" s="12"/>
      <c r="K11" s="12">
        <f t="shared" si="1"/>
        <v>0</v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16000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161530</v>
      </c>
      <c r="F22" s="1"/>
      <c r="G22" s="17" t="s">
        <v>17</v>
      </c>
      <c r="H22" s="18">
        <f>SUM(H5:H21)</f>
        <v>11720</v>
      </c>
      <c r="I22" s="18">
        <f>SUM(I5:I21)</f>
        <v>48400</v>
      </c>
      <c r="J22" s="18">
        <f>SUM(J5:J21)</f>
        <v>0</v>
      </c>
      <c r="K22" s="18">
        <f>SUM(K5:K21)</f>
        <v>101410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322719</v>
      </c>
      <c r="D25" s="19">
        <v>324198</v>
      </c>
      <c r="E25" s="20">
        <f>IF(C25="","",SUM(D25-C25))</f>
        <v>1479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5685</v>
      </c>
      <c r="D26" s="22"/>
      <c r="E26" s="21">
        <f>IF(C26="","",SUM(C26/E25))</f>
        <v>3.8438133874239351</v>
      </c>
      <c r="F26" s="1"/>
      <c r="G26" s="11" t="s">
        <v>26</v>
      </c>
      <c r="H26" s="12">
        <v>5685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5977</v>
      </c>
      <c r="D27" s="22"/>
      <c r="E27" s="23">
        <f>SUM(C27/E22)</f>
        <v>3.7002414412183493E-2</v>
      </c>
      <c r="F27" s="1"/>
      <c r="G27" s="11" t="s">
        <v>28</v>
      </c>
      <c r="H27" s="12">
        <v>292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5977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5743</v>
      </c>
      <c r="D36" s="1"/>
      <c r="E36" s="1"/>
      <c r="F36" s="1"/>
      <c r="G36" s="27" t="s">
        <v>32</v>
      </c>
      <c r="H36" s="16">
        <f>IF(H33="","",SUM(H22-H33))</f>
        <v>5743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44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2023-08-09T07:05:27Z</cp:lastPrinted>
  <dcterms:created xsi:type="dcterms:W3CDTF">2022-08-24T05:29:34Z</dcterms:created>
  <dcterms:modified xsi:type="dcterms:W3CDTF">2023-08-09T14:31:08Z</dcterms:modified>
</cp:coreProperties>
</file>